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VVO_UUS\Periood 2014-2020\ISF\Taotlusvoorud\sügis 2019\"/>
    </mc:Choice>
  </mc:AlternateContent>
  <bookViews>
    <workbookView xWindow="0" yWindow="0" windowWidth="22140" windowHeight="861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 i="1" l="1"/>
  <c r="B21" i="1" s="1"/>
  <c r="B23" i="1" s="1"/>
  <c r="B18" i="1"/>
  <c r="B17" i="1"/>
  <c r="B15" i="1"/>
  <c r="B24" i="1" l="1"/>
  <c r="B22" i="1"/>
  <c r="B20" i="1"/>
</calcChain>
</file>

<file path=xl/sharedStrings.xml><?xml version="1.0" encoding="utf-8"?>
<sst xmlns="http://schemas.openxmlformats.org/spreadsheetml/2006/main" count="75" uniqueCount="65">
  <si>
    <t>vajadus</t>
  </si>
  <si>
    <t>maht (€)</t>
  </si>
  <si>
    <t>märkus:</t>
  </si>
  <si>
    <t>mõju</t>
  </si>
  <si>
    <t>PPA kommentaarid</t>
  </si>
  <si>
    <t>EESi seadmed (skännerid)</t>
  </si>
  <si>
    <t>220 tk, a 2000 € + KM (algselt olid planeeritud ABIS projekti) + 33 migrajärelevalve seadet</t>
  </si>
  <si>
    <r>
      <t>Väga oluline.</t>
    </r>
    <r>
      <rPr>
        <sz val="11"/>
        <rFont val="Calibri"/>
        <family val="2"/>
        <charset val="186"/>
      </rPr>
      <t xml:space="preserve"> Algselt oli plaanitud seadmed soetada ABIS projektist, kuid selleks ei saadud riigieelravest raha. Ilma skänneriteta ei ole võimalik EES-i rakendada. EES-i rakendamine on liikmesriikidele kohustuslik.</t>
    </r>
  </si>
  <si>
    <r>
      <t xml:space="preserve"> Egert Belitšev: Prioriteet 1. </t>
    </r>
    <r>
      <rPr>
        <sz val="11"/>
        <color indexed="10"/>
        <rFont val="Calibri"/>
        <family val="2"/>
        <charset val="186"/>
      </rPr>
      <t>Ülioluline</t>
    </r>
    <r>
      <rPr>
        <sz val="11"/>
        <color indexed="56"/>
        <rFont val="Calibri"/>
        <family val="2"/>
        <charset val="186"/>
      </rPr>
      <t>, kuna sellest sõltub EES projekti rakendamine ja ABIS skoopi ei mahu</t>
    </r>
  </si>
  <si>
    <t>Taotlus plaanitakse esitada 2019 lõpus</t>
  </si>
  <si>
    <t>SIS</t>
  </si>
  <si>
    <t>mahuhinnang sügis 2019 (VVO hinnang EES näitel max 300 000)</t>
  </si>
  <si>
    <t xml:space="preserve">projektijuhtimine, lähetused, seadmed jne. Projekt peab algama hiljemalt 2020 alguses. </t>
  </si>
  <si>
    <r>
      <rPr>
        <b/>
        <sz val="11"/>
        <color indexed="8"/>
        <rFont val="Calibri"/>
        <family val="2"/>
        <charset val="186"/>
      </rPr>
      <t>Väga oluline.</t>
    </r>
    <r>
      <rPr>
        <sz val="11"/>
        <color theme="1"/>
        <rFont val="Calibri"/>
        <family val="2"/>
        <charset val="186"/>
        <scheme val="minor"/>
      </rPr>
      <t xml:space="preserve"> Liikmesriikidele kohustuslik rakendada SIS määrused. Sihtostarbelisest rahast ei ole abikõlblikud projektijuhtimise ja seadme soetamise kulud, kuid ilma selleta on keeruline määruseid rakendada.</t>
    </r>
  </si>
  <si>
    <r>
      <t>Egert Belitšev: Prioriteet 2.</t>
    </r>
    <r>
      <rPr>
        <sz val="11"/>
        <color indexed="10"/>
        <rFont val="Calibri"/>
        <family val="2"/>
        <charset val="186"/>
      </rPr>
      <t xml:space="preserve"> Ülioluline.</t>
    </r>
    <r>
      <rPr>
        <sz val="11"/>
        <color indexed="56"/>
        <rFont val="Calibri"/>
        <family val="2"/>
        <charset val="186"/>
      </rPr>
      <t xml:space="preserve"> Tegemist on rahvusvahelise kohustuse täitmisega.</t>
    </r>
  </si>
  <si>
    <t>Ei puuduta IT arendust, selleks on olemas sihtotstarbeline raha</t>
  </si>
  <si>
    <t xml:space="preserve">ETIAS </t>
  </si>
  <si>
    <t>mahuhinnang jaan. 2020 (VVO hinnang max 200 000)</t>
  </si>
  <si>
    <r>
      <t xml:space="preserve">projektijuhtimine, lähetused jne. </t>
    </r>
    <r>
      <rPr>
        <sz val="11"/>
        <color indexed="8"/>
        <rFont val="Calibri"/>
        <family val="2"/>
        <charset val="186"/>
      </rPr>
      <t>Projekt peab algama hiljemalt 2020 alguses.</t>
    </r>
  </si>
  <si>
    <r>
      <t xml:space="preserve">Egert Belitšev: Prioriteet 3. </t>
    </r>
    <r>
      <rPr>
        <sz val="11"/>
        <color indexed="10"/>
        <rFont val="Calibri"/>
        <family val="2"/>
        <charset val="186"/>
      </rPr>
      <t>Ülioluline</t>
    </r>
    <r>
      <rPr>
        <sz val="11"/>
        <color indexed="56"/>
        <rFont val="Calibri"/>
        <family val="2"/>
        <charset val="186"/>
      </rPr>
      <t>. Tegemist on rahvusvahelise kohustuse täitmisega.</t>
    </r>
  </si>
  <si>
    <t>Investeeringud idapiirile - seiretehnika testimine, mereseire märgiserverid, portatiivsed droonituvastus seadmed, Vasknarva kaatrile soojuskaamera paigaldamine, Idapiiri kordonite ja piiripunktide videovalveserverite uuendamine</t>
  </si>
  <si>
    <t>Kaasaegse idapiiri väljaehitus on valitsuse prioriteet. Aeda ehitada ei saa. Seiretehnikat ei soetata ega paigaldata enne, kui aed on valmis. Põhimõtteliselt võiks rahastada ka patrulltee ehitust.</t>
  </si>
  <si>
    <r>
      <t xml:space="preserve">Egert Belitšev: Prioriteet 4. </t>
    </r>
    <r>
      <rPr>
        <sz val="11"/>
        <color indexed="10"/>
        <rFont val="Calibri"/>
        <family val="2"/>
        <charset val="186"/>
      </rPr>
      <t xml:space="preserve">Ülioluline </t>
    </r>
    <r>
      <rPr>
        <sz val="11"/>
        <rFont val="Calibri"/>
        <family val="2"/>
        <charset val="186"/>
      </rPr>
      <t>kuna</t>
    </r>
    <r>
      <rPr>
        <sz val="11"/>
        <color indexed="10"/>
        <rFont val="Calibri"/>
        <family val="2"/>
        <charset val="186"/>
      </rPr>
      <t xml:space="preserve"> </t>
    </r>
    <r>
      <rPr>
        <sz val="11"/>
        <color indexed="56"/>
        <rFont val="Calibri"/>
        <family val="2"/>
        <charset val="186"/>
      </rPr>
      <t>nendest investeeringutest sõltub meie süsteemide toimepidevus. Idapiiri seiresüsteemi jaoks kasutatavad kulud täna on prognoositavalt summas 1 000 000 ehk selle summa sees on ka 160 000 mereseire märgiserverite tööd</t>
    </r>
  </si>
  <si>
    <t>koostalitlusvõime koordinaatorid (3 tk)?</t>
  </si>
  <si>
    <t>SiMi soov, PPA ei näe vajadust - probleem, kuna PPA peaks esitama taotluse, sest SiM ei saa.</t>
  </si>
  <si>
    <t>Järgneva viie aasta jooksul (2019-2024) on mitmed EL infosüsteemid muutmisel (VIS, Eurodac, SIS) ning tulemas on neli uut infosüsteemi (EES, ETIAS, Interoperability, ECRIS-TCN).  Nende muudatuste juurutamiseks on vajalik planeerida siseriiklike seadusandluste, tööprotsesside, IKT süsteemide muudatusi/arendusi ning rahalised ressursid. Kogu tegevuste jaoks on vaja koostada tööde üldine ajakava, mis arvestab kõikide arendatavate infosüsteemide  komponentide juurutamise omavahelist sõltuvust. Enamus arendustest on seotud PPA, SMIT ja SIM’ga (va ECRIS-TCN, mis on justiitsministeeriumi valdkonda puudutav), mistõttu on vajalik nende asutuste vaheline väga hea koostöö ning tegevuste koordineeritus edukaks juurutamiseks. Samuti on vaja luua nö valitsemisalade ülene projekti Nõukogu.</t>
  </si>
  <si>
    <t>Egert Belitšev: Prioriteet 10. see minus isiklikult suurt emotsiooni ei tekita ja pigem võib siin tekkida minu hinnangul abikõlblikkuse küsimused. Seda enam, et tarkade piiride projekti vaates on projektijuht ja koordinatsioonimehanism loodud.</t>
  </si>
  <si>
    <t>ISFB-12 hõljuki kallinemine - käimasolev projekt</t>
  </si>
  <si>
    <t>taotlus menetluses, vaja järelevalvekomisjoni otsust 28.10.19 kohtumisel</t>
  </si>
  <si>
    <r>
      <t xml:space="preserve">Oluline. Julgeoleku ja riigipiiri valve vaates on Peipsi järvistu väga suur ala (126km riigipiiri ja pindala on 1529 km2), mis vajab lisaks tehnilistele radarvalvesüsteemidele ka reageerivat ja erinevaid manööver võimekust. Radarsüsteemiga on järvistu kaetud ligi 100%, kuid piiriolukorrast objektiivsema ülevaate saamiseks ei ole võimalik täna identifitseerida objekti radaripildilt st kes või mis rikkus piirirežiimi või mis/kes ületas riigipiiri. PPAl ei ole sellise võimekusega kaameraid järve radaripositsioonidel ja kaamerad on  vaid õigusrikkumise tuvastamisel tõenduslikuks asjaoluks, aga mitte õigusrikkumise menetlemiseks, isikutega vestluseks jm juhtumi asjaolude väljaselgitamiseks. Peipsil jääb riigipiir kaldast lõuna pool kuni 14 km ja põhja pool kuni 25 km kaugusele st piirijuhtumitele reageerimisele seab piirangu ilmastikuolu, aastaaega  ja kaugus kaldast (mootorsaaniga nt talvel suurema tuule ja tuisuga, ei sa reageerida piirijuhtumitele). Hõljuki soetamisel on PPA arvestatud erinevate rahvusvaheliste ja riiklike dokumentidega, milles on seatud mõõdikud (lubatud sõidupiirkond) ning erinevad piirkondade iseärasused (keskkond, riigipiiri asukoht, kaasnevad riskid).
Reageerimise võimelünga täidavad erinevat liiki piiripatrullid, mis erinevate aastaaegade tõttu vajavad ka järvistul erinevaid liikumise vahendeid nt talvel heade jääoludes mootorsaanid, navigatsiooni hooajal kaatrid, jet kaldaaladel, </t>
    </r>
    <r>
      <rPr>
        <b/>
        <sz val="11"/>
        <color indexed="10"/>
        <rFont val="Calibri"/>
        <family val="2"/>
        <charset val="186"/>
      </rPr>
      <t>rüsijää vm raskemates ilmastiku tingimustes on hõljuk asendamatu patrullvahend.</t>
    </r>
    <r>
      <rPr>
        <sz val="11"/>
        <color indexed="10"/>
        <rFont val="Calibri"/>
        <family val="2"/>
        <charset val="186"/>
      </rPr>
      <t xml:space="preserve"> Rakendades erinevaid taktikalisi meetmeid, toimub nt radarvaatleja operaatori ja reageeriva või patrulli omavaheline tihe koostöö, mis võimaldab ennetada, tõkestada või vajadusel tuvastada ja tabada õigusrikkuja (liigutakse piirile juhtumi lähedusse ja tuvastatakse õigusrikkuja). </t>
    </r>
    <r>
      <rPr>
        <b/>
        <sz val="11"/>
        <color indexed="10"/>
        <rFont val="Calibri"/>
        <family val="2"/>
        <charset val="186"/>
      </rPr>
      <t xml:space="preserve">PPAl on Peipsi järvistul kasutuses kolm hõljukit. Nendest üks (vanim) on ehitatud 1998 aastal ja selle ekspluatatsiooni aeg lõppeb 01.06.2020.a, st üks on amortiseerunud ja remonttööde tõttu raskemates ilmastiku tingimustes tekib reageerimises järvistul võimelünk. Samuti ei taga kaks hõljukit suure ala tõttu kõikides järvistu piirialades vajalikku piirijuhtumitele reageerimise võimalust, mistõttu ongi PPA avaldanud soovi soetada järvistule riigipiiri vale tagamiseks uuem hõljuk. </t>
    </r>
    <r>
      <rPr>
        <sz val="11"/>
        <color indexed="10"/>
        <rFont val="Calibri"/>
        <family val="2"/>
        <charset val="186"/>
      </rPr>
      <t xml:space="preserve">Hõljuki soetamise vajadust on PPA põhjendanud aastaid, kuid riigieelarvest sellist eelarvet eraldatud erinevatel põhjustel ei ole. Hõljuki järele vajadus on (alaliselt oleks vähemalt 3) ja selle võimelünga saaksime  lahendada EL välisabi vahenditest. </t>
    </r>
    <r>
      <rPr>
        <b/>
        <sz val="11"/>
        <color indexed="10"/>
        <rFont val="Calibri"/>
        <family val="2"/>
        <charset val="186"/>
      </rPr>
      <t xml:space="preserve">Hõljuk on oluline liikumisvahend piirijulgeoleku vaates valmisolekuks reageerida ja täita PPAle pandud riigipiiri valvega põhiülesanded EL välispiiril. </t>
    </r>
    <r>
      <rPr>
        <sz val="11"/>
        <color indexed="10"/>
        <rFont val="Calibri"/>
        <family val="2"/>
        <charset val="186"/>
      </rPr>
      <t xml:space="preserve">
</t>
    </r>
  </si>
  <si>
    <t>Egert Belitšev: prioriteet 6. Hõljuki soetamine on meie vaates oluline.</t>
  </si>
  <si>
    <t>Soojus- ja öövaatlusseadmete soetamine veesõidukitele</t>
  </si>
  <si>
    <t>PPA soovib soetada 2021.</t>
  </si>
  <si>
    <t>RES lisataotlus
Saavutatav positiivne mõju lisataotluse rahuldamisel:
*suureneb merealadel ja piiriveekogudel SAR otsingute tõhusus
*Kasvab veekogudel piiririkkumiste avastamise ja tuvastamise võimekust
*paraneb merereostuse avastamise ja tuvastamise võimekus halva nähtalvusega või pimedal ajal.
*paraneb navigatsiooniohutus, läbi mille vähendame PPA veesõidukite navigeerimise vigadest
(õnnetustest) tingitud erakorraliste remontide mahtu.
Negatiivne mõju lisataotluse mitterahuldamisel:
*merel ja piiriveekogudel toimub aastas keskmiselt 50 otsingutööd, millest 10 lõppevad tulemuseta
*halva nähtavusega või pimedal ajal toimub veesõidukitega aastas keskmiselt 2 õnnetusjuhtumit,
*veesõiduki valmisoleku taastamise remondikulud jäävad vahemikku 2000 - 20 000€</t>
  </si>
  <si>
    <t>Egert Belitšev: Prioriteet 9. Oluline</t>
  </si>
  <si>
    <t>SAR ohutus- ja päästevarustusse elukaare tagamine</t>
  </si>
  <si>
    <r>
      <t>SAR on abikõlblik ainult piiri valvamise käigus, seega saame rahastada vaid piirivalvesõidukitesse paigaldatavat SAR varustust.</t>
    </r>
    <r>
      <rPr>
        <b/>
        <sz val="11"/>
        <color indexed="10"/>
        <rFont val="Calibri"/>
        <family val="2"/>
        <charset val="186"/>
      </rPr>
      <t xml:space="preserve"> Pigem järgmise perioodi rahastus.</t>
    </r>
  </si>
  <si>
    <t>RES lisataotlus. Aastas on Eesti merealadel ja piiriveekogudel keskmiselt 250 SAR juhtumit. Viimastel aastatel on kasvanud hätta sattunute arv – aastas vajab abi ligi 600 inimest. Põhjusteks on väikelaevade hulga kasv, samuti tihenev mereliiklus.
Juhtumeid, kus inimelu on otseselt ohus või võib kohe ohtu sattuda on aastas ca 25-40, ehk siis ca 10-15% SAR juhtumite koguhulgast. Sellistes ohuolukordades on hädas ca 70 inimest, mis on samuti ca 10% hättasattunute koguarvust. Eeldusel, et inimelu hind on 1,25 milj € (ühe eluaasta väärtus 63 000 €)* (allikas: Centar, Vägivallakuritegude hind, 2015), säästame aastas õigeaegse ja professionaalse tegutsemisega 70 elu ja 98 milj €.
 Aja- ja asjakohane ning kõrge kvaliteediga professionaalne varustus on nii merepäästjate kui päästetavate seisukohast äärmiselt oluline – päästjast ei tohi saada päästetavat.
 Ohutus- ja päästevarustuse uuendamata jätmisel on SAR teenuse osutamine häiritud või võimatu.
 SAR teenuse praegused eelarvelised vahendid (SAR baaseelarve) ei võimalda jooksvalt vajalikus mahus ohutus- ja päästevarustust uuendada.</t>
  </si>
  <si>
    <t>Egert Belitšev: Prioriteet 8. Siin on küsimus nagunii tegevuste abikõlblikkuses ning elukaare tagamist on mõistlik vaadelda tervikuna, mis tähendab ka muude alternatiivsete vahendite leidmise vajadust</t>
  </si>
  <si>
    <t>VIS 2.0?</t>
  </si>
  <si>
    <t>Ootel – esitatud SF taotlus MKMi, vastus ilmselt nov 2019 lõpus.</t>
  </si>
  <si>
    <r>
      <rPr>
        <b/>
        <sz val="11"/>
        <color indexed="8"/>
        <rFont val="Calibri"/>
        <family val="2"/>
        <charset val="186"/>
      </rPr>
      <t>IKT strateegia prioriteet 11</t>
    </r>
    <r>
      <rPr>
        <sz val="11"/>
        <color theme="1"/>
        <rFont val="Calibri"/>
        <family val="2"/>
        <charset val="186"/>
        <scheme val="minor"/>
      </rPr>
      <t xml:space="preserve"> Mõju: Kaasaegne viisaregister võimaldab senisest mugavamalt menetleda viisataotlusi ning tagada seeläbi senisest paremini avalik kord ja riigi julgeolek 
Koostööpartnerite PPA teenustega rahulolu suureneb
EL õigusest ja seadusandlusest tulenevaid kohustusi on võimalik täita kiiremini ja kuluefektiivsemalt
Süsteemi halduskulud vähenevad (Oracle litsentsid ca 30 000 EUR aastas, eelduslikult Cloud Foundry kasutuselevõtt)
Viisaregister vastab EL JHA suurte infosüsteemide koostalitlusvõimest tulenevatele nõuetele.
</t>
    </r>
  </si>
  <si>
    <t>Egert Belitšev: Prioriteet 7. Selle osas teadmine puudub ja viisaregistri arendused on SF-ist finantseeritavad siis siin vajaduste all selle hoidmisel mõtet ei näe. Ratnik: ei saanud mina ega ka SMIT aru, mis asi see on? On viisaregister 2.0 ja see läks juba taotlemisele SF-st (mitte ISFB-st).</t>
  </si>
  <si>
    <t>PKI (SPOC2)</t>
  </si>
  <si>
    <t>720 000 - 900 000</t>
  </si>
  <si>
    <r>
      <rPr>
        <sz val="11"/>
        <color indexed="8"/>
        <rFont val="Calibri"/>
        <family val="2"/>
        <charset val="186"/>
      </rPr>
      <t>abikõlblik vaid osaliselt (MasterList ja EAC teenused) - SMIT i hinnang. 96% läheb piirile ja 4% teenindusbüroodesse. VVO hinnang: dokumentide välja andmine ei ole abikõlblik, nende kvaliteedi kontroll on, ca 400 000 on vaja KFi juurde abikõlbmatute kulude katteks.</t>
    </r>
    <r>
      <rPr>
        <b/>
        <sz val="11"/>
        <color indexed="8"/>
        <rFont val="Calibri"/>
        <family val="2"/>
        <charset val="186"/>
      </rPr>
      <t xml:space="preserve"> SMIT soovis hanke teha 2019. </t>
    </r>
    <r>
      <rPr>
        <b/>
        <sz val="11"/>
        <color indexed="10"/>
        <rFont val="Calibri"/>
        <family val="2"/>
        <charset val="186"/>
      </rPr>
      <t>Suure tõenäosusega rahastatakse SiM inveteeringute reservist.</t>
    </r>
  </si>
  <si>
    <r>
      <rPr>
        <b/>
        <sz val="11"/>
        <color indexed="8"/>
        <rFont val="Calibri"/>
        <family val="2"/>
        <charset val="186"/>
      </rPr>
      <t>IKT strateegia priotieet 2</t>
    </r>
    <r>
      <rPr>
        <sz val="11"/>
        <color theme="1"/>
        <rFont val="Calibri"/>
        <family val="2"/>
        <charset val="186"/>
        <scheme val="minor"/>
      </rPr>
      <t xml:space="preserve">. Mõju: väheneb halduskoormus (vigadeta arendused ja käsitöö automatiseerimine);
kasvab kliendimugavus läbi e-teenusete;
avaliku ja erasektori koostöös pakutavate teenuste kasv (isikusamasuse tuvastus, dokumendi väljastus);
tekib ressursisääst – läbi e-teenuste arendamise, läbi tõhusa arendusprotsessi ja toimingute automatiseerimise;
Isikutel on võimalik taotleda ja saada reisidokumenti;
rakendatud on EL nõue sertifikaatide jaotamiseks (ja seeläbi laieneb ABC-väravate rakendatavus)
</t>
    </r>
  </si>
  <si>
    <t>Egert Belitšev: Prioriteet 5. selle rakendamine on oluline ka juba pelgalt EES vaates, kuid kui vahendid tulevad selleks riigieelarvest siis fondi vajaduste tabelist võib selle välja võtta. Ratnik: planeeritud pigem riigieelarvest, sest ajaliselt ISFB-st taotleda ei jõua (räägitud läbi SMITga);</t>
  </si>
  <si>
    <t>väga olulised vajadused, mida peab rahastama</t>
  </si>
  <si>
    <t>NB! võib väheneda, kuna SISi ja ETIASe kohta puudub mahuhinnang</t>
  </si>
  <si>
    <t>Olemasolev raha</t>
  </si>
  <si>
    <t>jääk:</t>
  </si>
  <si>
    <t>NB! Võib suureneda, kui selgub SISi ja ETIASe mahuhinnang</t>
  </si>
  <si>
    <t>Kõik tabelis olevad vajadused</t>
  </si>
  <si>
    <t>vajadused ilma PKI-ta</t>
  </si>
  <si>
    <t>vajadused ilma PKI ja VISita</t>
  </si>
  <si>
    <t>Kui saame KF 672 258,20, siis saame kasutusele võtta lisaraha 2016774,61€</t>
  </si>
  <si>
    <t>PPA-l esitada taotlus</t>
  </si>
  <si>
    <t>Rahuldada PPA taotlus</t>
  </si>
  <si>
    <t>Jääb ootele</t>
  </si>
  <si>
    <t>Rahastada SiM investeeringute reservist.</t>
  </si>
  <si>
    <t>SMITil esitada taotlus, Piret Lilleväli küsib Krista Aasalt kinnitust, et PPA ei soovi koordinaatorit.</t>
  </si>
  <si>
    <t>Idapiiri eelarves märgitud KILP arendus on asendatud lahtris A8 nimetatuga</t>
  </si>
  <si>
    <t xml:space="preserve">SF-ist toetuse taotlus on MKM-i/RIA-le esitatud (majandus- ja taristuministri 12.03.2015  määrus nr 21) </t>
  </si>
  <si>
    <t>JK otsus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</si>
</sst>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charset val="186"/>
      <scheme val="minor"/>
    </font>
    <font>
      <sz val="11"/>
      <color rgb="FFFF0000"/>
      <name val="Calibri"/>
      <family val="2"/>
      <charset val="186"/>
      <scheme val="minor"/>
    </font>
    <font>
      <b/>
      <sz val="11"/>
      <color theme="1"/>
      <name val="Calibri"/>
      <family val="2"/>
      <charset val="186"/>
      <scheme val="minor"/>
    </font>
    <font>
      <sz val="11"/>
      <color rgb="FF000000"/>
      <name val="Calibri"/>
      <family val="2"/>
      <charset val="186"/>
    </font>
    <font>
      <b/>
      <sz val="11"/>
      <name val="Calibri"/>
      <family val="2"/>
      <charset val="186"/>
      <scheme val="minor"/>
    </font>
    <font>
      <sz val="11"/>
      <name val="Calibri"/>
      <family val="2"/>
      <charset val="186"/>
    </font>
    <font>
      <sz val="11"/>
      <color rgb="FF1F497D"/>
      <name val="Calibri"/>
      <family val="2"/>
      <charset val="186"/>
      <scheme val="minor"/>
    </font>
    <font>
      <sz val="11"/>
      <color indexed="10"/>
      <name val="Calibri"/>
      <family val="2"/>
      <charset val="186"/>
    </font>
    <font>
      <sz val="11"/>
      <color indexed="56"/>
      <name val="Calibri"/>
      <family val="2"/>
      <charset val="186"/>
    </font>
    <font>
      <b/>
      <sz val="11"/>
      <color indexed="8"/>
      <name val="Calibri"/>
      <family val="2"/>
      <charset val="186"/>
    </font>
    <font>
      <sz val="11"/>
      <color indexed="8"/>
      <name val="Calibri"/>
      <family val="2"/>
      <charset val="186"/>
    </font>
    <font>
      <i/>
      <sz val="11"/>
      <color rgb="FF000000"/>
      <name val="Calibri"/>
      <family val="2"/>
      <charset val="186"/>
    </font>
    <font>
      <b/>
      <sz val="11"/>
      <color rgb="FF000000"/>
      <name val="Calibri"/>
      <family val="2"/>
      <charset val="186"/>
    </font>
    <font>
      <sz val="11"/>
      <color rgb="FFFF0000"/>
      <name val="Calibri"/>
      <family val="2"/>
      <charset val="186"/>
    </font>
    <font>
      <b/>
      <sz val="11"/>
      <color rgb="FFFF0000"/>
      <name val="Calibri"/>
      <family val="2"/>
      <charset val="186"/>
    </font>
    <font>
      <b/>
      <sz val="11"/>
      <color indexed="10"/>
      <name val="Calibri"/>
      <family val="2"/>
      <charset val="186"/>
    </font>
    <font>
      <b/>
      <sz val="11"/>
      <name val="Calibri"/>
      <family val="2"/>
      <charset val="186"/>
    </font>
    <font>
      <b/>
      <sz val="11"/>
      <color rgb="FFFF0000"/>
      <name val="Calibri"/>
      <family val="2"/>
      <charset val="186"/>
      <scheme val="minor"/>
    </font>
    <font>
      <u/>
      <sz val="11"/>
      <color theme="10"/>
      <name val="Calibri"/>
      <family val="2"/>
      <charset val="186"/>
      <scheme val="minor"/>
    </font>
  </fonts>
  <fills count="5">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9" tint="0.59999389629810485"/>
        <bgColor indexed="64"/>
      </patternFill>
    </fill>
  </fills>
  <borders count="7">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8" fillId="0" borderId="0" applyNumberFormat="0" applyFill="0" applyBorder="0" applyAlignment="0" applyProtection="0"/>
  </cellStyleXfs>
  <cellXfs count="56">
    <xf numFmtId="0" fontId="0" fillId="0" borderId="0" xfId="0"/>
    <xf numFmtId="0" fontId="3" fillId="2" borderId="1" xfId="0" applyFont="1" applyFill="1" applyBorder="1" applyAlignment="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0" borderId="4" xfId="0" applyFont="1" applyBorder="1" applyAlignment="1">
      <alignment vertical="top" wrapText="1"/>
    </xf>
    <xf numFmtId="0" fontId="3" fillId="0" borderId="4" xfId="0" applyFont="1" applyBorder="1" applyAlignment="1">
      <alignment vertical="center" wrapText="1"/>
    </xf>
    <xf numFmtId="3" fontId="3" fillId="0" borderId="4" xfId="0" applyNumberFormat="1" applyFont="1" applyBorder="1" applyAlignment="1">
      <alignment vertical="center" wrapText="1"/>
    </xf>
    <xf numFmtId="0" fontId="0" fillId="0" borderId="4" xfId="0" applyFont="1" applyBorder="1" applyAlignment="1">
      <alignment vertical="top" wrapText="1"/>
    </xf>
    <xf numFmtId="0" fontId="6" fillId="0" borderId="4" xfId="0" applyFont="1" applyBorder="1" applyAlignment="1">
      <alignment vertical="top" wrapText="1"/>
    </xf>
    <xf numFmtId="4" fontId="11" fillId="0" borderId="4" xfId="0" applyNumberFormat="1" applyFont="1" applyBorder="1" applyAlignment="1">
      <alignment vertical="center"/>
    </xf>
    <xf numFmtId="0" fontId="12" fillId="0" borderId="4" xfId="0" applyFont="1" applyBorder="1" applyAlignment="1">
      <alignment vertical="center" wrapText="1"/>
    </xf>
    <xf numFmtId="0" fontId="0" fillId="0" borderId="4" xfId="0" applyBorder="1" applyAlignment="1">
      <alignment wrapText="1"/>
    </xf>
    <xf numFmtId="0" fontId="13" fillId="0" borderId="4" xfId="0" applyFont="1" applyBorder="1" applyAlignment="1">
      <alignment vertical="center" wrapText="1"/>
    </xf>
    <xf numFmtId="4" fontId="13" fillId="0" borderId="4" xfId="0" applyNumberFormat="1" applyFont="1" applyBorder="1" applyAlignment="1">
      <alignment vertical="center"/>
    </xf>
    <xf numFmtId="0" fontId="14" fillId="0" borderId="4" xfId="0" applyFont="1" applyBorder="1" applyAlignment="1">
      <alignment vertical="center" wrapText="1"/>
    </xf>
    <xf numFmtId="0" fontId="1" fillId="0" borderId="4" xfId="0" applyFont="1" applyBorder="1" applyAlignment="1">
      <alignment vertical="top" wrapText="1"/>
    </xf>
    <xf numFmtId="4" fontId="5" fillId="0" borderId="4" xfId="0" applyNumberFormat="1" applyFont="1" applyBorder="1" applyAlignment="1">
      <alignment vertical="center" wrapText="1"/>
    </xf>
    <xf numFmtId="0" fontId="5" fillId="0" borderId="4" xfId="0" applyFont="1" applyBorder="1" applyAlignment="1">
      <alignment vertical="center" wrapText="1"/>
    </xf>
    <xf numFmtId="0" fontId="16" fillId="0" borderId="4" xfId="0" applyFont="1" applyBorder="1" applyAlignment="1">
      <alignment vertical="center" wrapText="1"/>
    </xf>
    <xf numFmtId="0" fontId="0" fillId="0" borderId="4" xfId="0" applyBorder="1" applyAlignment="1">
      <alignment vertical="center" wrapText="1"/>
    </xf>
    <xf numFmtId="0" fontId="11" fillId="0" borderId="4" xfId="0" applyFont="1" applyBorder="1" applyAlignment="1">
      <alignment vertical="center"/>
    </xf>
    <xf numFmtId="3" fontId="11" fillId="0" borderId="4" xfId="0" applyNumberFormat="1" applyFont="1" applyBorder="1" applyAlignment="1">
      <alignment vertical="center"/>
    </xf>
    <xf numFmtId="0" fontId="11" fillId="0" borderId="4" xfId="0" applyFont="1" applyBorder="1" applyAlignment="1">
      <alignment vertical="center" wrapText="1"/>
    </xf>
    <xf numFmtId="0" fontId="12" fillId="0" borderId="0" xfId="0" applyFont="1" applyFill="1" applyBorder="1" applyAlignment="1">
      <alignment vertical="center" wrapText="1"/>
    </xf>
    <xf numFmtId="0" fontId="0" fillId="2" borderId="4" xfId="0" applyFill="1" applyBorder="1"/>
    <xf numFmtId="4" fontId="0" fillId="2" borderId="4" xfId="0" applyNumberFormat="1" applyFill="1" applyBorder="1"/>
    <xf numFmtId="0" fontId="4" fillId="3" borderId="4" xfId="0" applyFont="1" applyFill="1" applyBorder="1"/>
    <xf numFmtId="4" fontId="4" fillId="3" borderId="4" xfId="0" applyNumberFormat="1" applyFont="1" applyFill="1" applyBorder="1"/>
    <xf numFmtId="0" fontId="0" fillId="0" borderId="0" xfId="0" applyAlignment="1">
      <alignment wrapText="1"/>
    </xf>
    <xf numFmtId="4" fontId="1" fillId="0" borderId="4" xfId="0" applyNumberFormat="1" applyFont="1" applyBorder="1"/>
    <xf numFmtId="0" fontId="1" fillId="0" borderId="4" xfId="0" applyFont="1" applyBorder="1" applyAlignment="1">
      <alignment wrapText="1"/>
    </xf>
    <xf numFmtId="4" fontId="0" fillId="0" borderId="4" xfId="0" applyNumberFormat="1" applyBorder="1"/>
    <xf numFmtId="0" fontId="0" fillId="0" borderId="4" xfId="0" applyBorder="1"/>
    <xf numFmtId="0" fontId="2" fillId="0" borderId="4" xfId="0" applyFont="1" applyBorder="1"/>
    <xf numFmtId="4" fontId="2" fillId="0" borderId="4" xfId="0" applyNumberFormat="1" applyFont="1" applyBorder="1"/>
    <xf numFmtId="4" fontId="0" fillId="0" borderId="0" xfId="0" applyNumberFormat="1"/>
    <xf numFmtId="0" fontId="3" fillId="4" borderId="4" xfId="0" applyFont="1" applyFill="1" applyBorder="1" applyAlignment="1">
      <alignment vertical="center" wrapText="1"/>
    </xf>
    <xf numFmtId="0" fontId="2" fillId="4" borderId="6" xfId="0" applyFont="1" applyFill="1" applyBorder="1" applyAlignment="1">
      <alignment horizontal="left" wrapText="1"/>
    </xf>
    <xf numFmtId="4" fontId="2" fillId="4" borderId="6" xfId="0" applyNumberFormat="1" applyFont="1" applyFill="1" applyBorder="1"/>
    <xf numFmtId="4" fontId="17" fillId="0" borderId="4" xfId="0" applyNumberFormat="1" applyFont="1" applyBorder="1"/>
    <xf numFmtId="0" fontId="17" fillId="0" borderId="4" xfId="0" applyFont="1" applyBorder="1" applyAlignment="1">
      <alignment wrapText="1"/>
    </xf>
    <xf numFmtId="0" fontId="12" fillId="2" borderId="3" xfId="0" applyFont="1" applyFill="1" applyBorder="1" applyAlignment="1">
      <alignment vertical="center"/>
    </xf>
    <xf numFmtId="0" fontId="2" fillId="0" borderId="4" xfId="0" applyFont="1" applyBorder="1" applyAlignment="1">
      <alignment vertical="top" wrapText="1"/>
    </xf>
    <xf numFmtId="0" fontId="18" fillId="0" borderId="4" xfId="1" applyBorder="1" applyAlignment="1">
      <alignment vertical="top" wrapText="1"/>
    </xf>
    <xf numFmtId="0" fontId="3" fillId="4" borderId="4" xfId="0" applyFont="1" applyFill="1" applyBorder="1" applyAlignment="1">
      <alignment vertical="center"/>
    </xf>
    <xf numFmtId="0" fontId="3" fillId="0" borderId="4" xfId="0" applyFont="1" applyBorder="1" applyAlignment="1">
      <alignment vertical="center"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3" fillId="4" borderId="4" xfId="0" applyFont="1" applyFill="1" applyBorder="1" applyAlignment="1">
      <alignment vertical="top" wrapText="1"/>
    </xf>
    <xf numFmtId="4" fontId="3" fillId="0" borderId="4" xfId="0" applyNumberFormat="1" applyFont="1" applyBorder="1" applyAlignment="1">
      <alignmen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ria.ee/et/struktuuritoetused/2014-2020/nutikas-teenuste-taristu.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abSelected="1" workbookViewId="0">
      <selection activeCell="H33" sqref="H33"/>
    </sheetView>
  </sheetViews>
  <sheetFormatPr defaultColWidth="9.140625" defaultRowHeight="15" x14ac:dyDescent="0.25"/>
  <cols>
    <col min="1" max="1" width="33" customWidth="1"/>
    <col min="2" max="2" width="20.7109375" customWidth="1"/>
    <col min="3" max="3" width="33.42578125" hidden="1" customWidth="1"/>
    <col min="4" max="4" width="88.7109375" hidden="1" customWidth="1"/>
    <col min="5" max="5" width="41.42578125" hidden="1" customWidth="1"/>
    <col min="6" max="6" width="15.140625" customWidth="1"/>
    <col min="8" max="8" width="29" customWidth="1"/>
    <col min="257" max="257" width="31" customWidth="1"/>
    <col min="258" max="258" width="20.7109375" customWidth="1"/>
    <col min="259" max="259" width="33.42578125" customWidth="1"/>
    <col min="260" max="260" width="88.7109375" customWidth="1"/>
    <col min="261" max="261" width="41.42578125" customWidth="1"/>
    <col min="264" max="264" width="29" customWidth="1"/>
    <col min="513" max="513" width="31" customWidth="1"/>
    <col min="514" max="514" width="20.7109375" customWidth="1"/>
    <col min="515" max="515" width="33.42578125" customWidth="1"/>
    <col min="516" max="516" width="88.7109375" customWidth="1"/>
    <col min="517" max="517" width="41.42578125" customWidth="1"/>
    <col min="520" max="520" width="29" customWidth="1"/>
    <col min="769" max="769" width="31" customWidth="1"/>
    <col min="770" max="770" width="20.7109375" customWidth="1"/>
    <col min="771" max="771" width="33.42578125" customWidth="1"/>
    <col min="772" max="772" width="88.7109375" customWidth="1"/>
    <col min="773" max="773" width="41.42578125" customWidth="1"/>
    <col min="776" max="776" width="29" customWidth="1"/>
    <col min="1025" max="1025" width="31" customWidth="1"/>
    <col min="1026" max="1026" width="20.7109375" customWidth="1"/>
    <col min="1027" max="1027" width="33.42578125" customWidth="1"/>
    <col min="1028" max="1028" width="88.7109375" customWidth="1"/>
    <col min="1029" max="1029" width="41.42578125" customWidth="1"/>
    <col min="1032" max="1032" width="29" customWidth="1"/>
    <col min="1281" max="1281" width="31" customWidth="1"/>
    <col min="1282" max="1282" width="20.7109375" customWidth="1"/>
    <col min="1283" max="1283" width="33.42578125" customWidth="1"/>
    <col min="1284" max="1284" width="88.7109375" customWidth="1"/>
    <col min="1285" max="1285" width="41.42578125" customWidth="1"/>
    <col min="1288" max="1288" width="29" customWidth="1"/>
    <col min="1537" max="1537" width="31" customWidth="1"/>
    <col min="1538" max="1538" width="20.7109375" customWidth="1"/>
    <col min="1539" max="1539" width="33.42578125" customWidth="1"/>
    <col min="1540" max="1540" width="88.7109375" customWidth="1"/>
    <col min="1541" max="1541" width="41.42578125" customWidth="1"/>
    <col min="1544" max="1544" width="29" customWidth="1"/>
    <col min="1793" max="1793" width="31" customWidth="1"/>
    <col min="1794" max="1794" width="20.7109375" customWidth="1"/>
    <col min="1795" max="1795" width="33.42578125" customWidth="1"/>
    <col min="1796" max="1796" width="88.7109375" customWidth="1"/>
    <col min="1797" max="1797" width="41.42578125" customWidth="1"/>
    <col min="1800" max="1800" width="29" customWidth="1"/>
    <col min="2049" max="2049" width="31" customWidth="1"/>
    <col min="2050" max="2050" width="20.7109375" customWidth="1"/>
    <col min="2051" max="2051" width="33.42578125" customWidth="1"/>
    <col min="2052" max="2052" width="88.7109375" customWidth="1"/>
    <col min="2053" max="2053" width="41.42578125" customWidth="1"/>
    <col min="2056" max="2056" width="29" customWidth="1"/>
    <col min="2305" max="2305" width="31" customWidth="1"/>
    <col min="2306" max="2306" width="20.7109375" customWidth="1"/>
    <col min="2307" max="2307" width="33.42578125" customWidth="1"/>
    <col min="2308" max="2308" width="88.7109375" customWidth="1"/>
    <col min="2309" max="2309" width="41.42578125" customWidth="1"/>
    <col min="2312" max="2312" width="29" customWidth="1"/>
    <col min="2561" max="2561" width="31" customWidth="1"/>
    <col min="2562" max="2562" width="20.7109375" customWidth="1"/>
    <col min="2563" max="2563" width="33.42578125" customWidth="1"/>
    <col min="2564" max="2564" width="88.7109375" customWidth="1"/>
    <col min="2565" max="2565" width="41.42578125" customWidth="1"/>
    <col min="2568" max="2568" width="29" customWidth="1"/>
    <col min="2817" max="2817" width="31" customWidth="1"/>
    <col min="2818" max="2818" width="20.7109375" customWidth="1"/>
    <col min="2819" max="2819" width="33.42578125" customWidth="1"/>
    <col min="2820" max="2820" width="88.7109375" customWidth="1"/>
    <col min="2821" max="2821" width="41.42578125" customWidth="1"/>
    <col min="2824" max="2824" width="29" customWidth="1"/>
    <col min="3073" max="3073" width="31" customWidth="1"/>
    <col min="3074" max="3074" width="20.7109375" customWidth="1"/>
    <col min="3075" max="3075" width="33.42578125" customWidth="1"/>
    <col min="3076" max="3076" width="88.7109375" customWidth="1"/>
    <col min="3077" max="3077" width="41.42578125" customWidth="1"/>
    <col min="3080" max="3080" width="29" customWidth="1"/>
    <col min="3329" max="3329" width="31" customWidth="1"/>
    <col min="3330" max="3330" width="20.7109375" customWidth="1"/>
    <col min="3331" max="3331" width="33.42578125" customWidth="1"/>
    <col min="3332" max="3332" width="88.7109375" customWidth="1"/>
    <col min="3333" max="3333" width="41.42578125" customWidth="1"/>
    <col min="3336" max="3336" width="29" customWidth="1"/>
    <col min="3585" max="3585" width="31" customWidth="1"/>
    <col min="3586" max="3586" width="20.7109375" customWidth="1"/>
    <col min="3587" max="3587" width="33.42578125" customWidth="1"/>
    <col min="3588" max="3588" width="88.7109375" customWidth="1"/>
    <col min="3589" max="3589" width="41.42578125" customWidth="1"/>
    <col min="3592" max="3592" width="29" customWidth="1"/>
    <col min="3841" max="3841" width="31" customWidth="1"/>
    <col min="3842" max="3842" width="20.7109375" customWidth="1"/>
    <col min="3843" max="3843" width="33.42578125" customWidth="1"/>
    <col min="3844" max="3844" width="88.7109375" customWidth="1"/>
    <col min="3845" max="3845" width="41.42578125" customWidth="1"/>
    <col min="3848" max="3848" width="29" customWidth="1"/>
    <col min="4097" max="4097" width="31" customWidth="1"/>
    <col min="4098" max="4098" width="20.7109375" customWidth="1"/>
    <col min="4099" max="4099" width="33.42578125" customWidth="1"/>
    <col min="4100" max="4100" width="88.7109375" customWidth="1"/>
    <col min="4101" max="4101" width="41.42578125" customWidth="1"/>
    <col min="4104" max="4104" width="29" customWidth="1"/>
    <col min="4353" max="4353" width="31" customWidth="1"/>
    <col min="4354" max="4354" width="20.7109375" customWidth="1"/>
    <col min="4355" max="4355" width="33.42578125" customWidth="1"/>
    <col min="4356" max="4356" width="88.7109375" customWidth="1"/>
    <col min="4357" max="4357" width="41.42578125" customWidth="1"/>
    <col min="4360" max="4360" width="29" customWidth="1"/>
    <col min="4609" max="4609" width="31" customWidth="1"/>
    <col min="4610" max="4610" width="20.7109375" customWidth="1"/>
    <col min="4611" max="4611" width="33.42578125" customWidth="1"/>
    <col min="4612" max="4612" width="88.7109375" customWidth="1"/>
    <col min="4613" max="4613" width="41.42578125" customWidth="1"/>
    <col min="4616" max="4616" width="29" customWidth="1"/>
    <col min="4865" max="4865" width="31" customWidth="1"/>
    <col min="4866" max="4866" width="20.7109375" customWidth="1"/>
    <col min="4867" max="4867" width="33.42578125" customWidth="1"/>
    <col min="4868" max="4868" width="88.7109375" customWidth="1"/>
    <col min="4869" max="4869" width="41.42578125" customWidth="1"/>
    <col min="4872" max="4872" width="29" customWidth="1"/>
    <col min="5121" max="5121" width="31" customWidth="1"/>
    <col min="5122" max="5122" width="20.7109375" customWidth="1"/>
    <col min="5123" max="5123" width="33.42578125" customWidth="1"/>
    <col min="5124" max="5124" width="88.7109375" customWidth="1"/>
    <col min="5125" max="5125" width="41.42578125" customWidth="1"/>
    <col min="5128" max="5128" width="29" customWidth="1"/>
    <col min="5377" max="5377" width="31" customWidth="1"/>
    <col min="5378" max="5378" width="20.7109375" customWidth="1"/>
    <col min="5379" max="5379" width="33.42578125" customWidth="1"/>
    <col min="5380" max="5380" width="88.7109375" customWidth="1"/>
    <col min="5381" max="5381" width="41.42578125" customWidth="1"/>
    <col min="5384" max="5384" width="29" customWidth="1"/>
    <col min="5633" max="5633" width="31" customWidth="1"/>
    <col min="5634" max="5634" width="20.7109375" customWidth="1"/>
    <col min="5635" max="5635" width="33.42578125" customWidth="1"/>
    <col min="5636" max="5636" width="88.7109375" customWidth="1"/>
    <col min="5637" max="5637" width="41.42578125" customWidth="1"/>
    <col min="5640" max="5640" width="29" customWidth="1"/>
    <col min="5889" max="5889" width="31" customWidth="1"/>
    <col min="5890" max="5890" width="20.7109375" customWidth="1"/>
    <col min="5891" max="5891" width="33.42578125" customWidth="1"/>
    <col min="5892" max="5892" width="88.7109375" customWidth="1"/>
    <col min="5893" max="5893" width="41.42578125" customWidth="1"/>
    <col min="5896" max="5896" width="29" customWidth="1"/>
    <col min="6145" max="6145" width="31" customWidth="1"/>
    <col min="6146" max="6146" width="20.7109375" customWidth="1"/>
    <col min="6147" max="6147" width="33.42578125" customWidth="1"/>
    <col min="6148" max="6148" width="88.7109375" customWidth="1"/>
    <col min="6149" max="6149" width="41.42578125" customWidth="1"/>
    <col min="6152" max="6152" width="29" customWidth="1"/>
    <col min="6401" max="6401" width="31" customWidth="1"/>
    <col min="6402" max="6402" width="20.7109375" customWidth="1"/>
    <col min="6403" max="6403" width="33.42578125" customWidth="1"/>
    <col min="6404" max="6404" width="88.7109375" customWidth="1"/>
    <col min="6405" max="6405" width="41.42578125" customWidth="1"/>
    <col min="6408" max="6408" width="29" customWidth="1"/>
    <col min="6657" max="6657" width="31" customWidth="1"/>
    <col min="6658" max="6658" width="20.7109375" customWidth="1"/>
    <col min="6659" max="6659" width="33.42578125" customWidth="1"/>
    <col min="6660" max="6660" width="88.7109375" customWidth="1"/>
    <col min="6661" max="6661" width="41.42578125" customWidth="1"/>
    <col min="6664" max="6664" width="29" customWidth="1"/>
    <col min="6913" max="6913" width="31" customWidth="1"/>
    <col min="6914" max="6914" width="20.7109375" customWidth="1"/>
    <col min="6915" max="6915" width="33.42578125" customWidth="1"/>
    <col min="6916" max="6916" width="88.7109375" customWidth="1"/>
    <col min="6917" max="6917" width="41.42578125" customWidth="1"/>
    <col min="6920" max="6920" width="29" customWidth="1"/>
    <col min="7169" max="7169" width="31" customWidth="1"/>
    <col min="7170" max="7170" width="20.7109375" customWidth="1"/>
    <col min="7171" max="7171" width="33.42578125" customWidth="1"/>
    <col min="7172" max="7172" width="88.7109375" customWidth="1"/>
    <col min="7173" max="7173" width="41.42578125" customWidth="1"/>
    <col min="7176" max="7176" width="29" customWidth="1"/>
    <col min="7425" max="7425" width="31" customWidth="1"/>
    <col min="7426" max="7426" width="20.7109375" customWidth="1"/>
    <col min="7427" max="7427" width="33.42578125" customWidth="1"/>
    <col min="7428" max="7428" width="88.7109375" customWidth="1"/>
    <col min="7429" max="7429" width="41.42578125" customWidth="1"/>
    <col min="7432" max="7432" width="29" customWidth="1"/>
    <col min="7681" max="7681" width="31" customWidth="1"/>
    <col min="7682" max="7682" width="20.7109375" customWidth="1"/>
    <col min="7683" max="7683" width="33.42578125" customWidth="1"/>
    <col min="7684" max="7684" width="88.7109375" customWidth="1"/>
    <col min="7685" max="7685" width="41.42578125" customWidth="1"/>
    <col min="7688" max="7688" width="29" customWidth="1"/>
    <col min="7937" max="7937" width="31" customWidth="1"/>
    <col min="7938" max="7938" width="20.7109375" customWidth="1"/>
    <col min="7939" max="7939" width="33.42578125" customWidth="1"/>
    <col min="7940" max="7940" width="88.7109375" customWidth="1"/>
    <col min="7941" max="7941" width="41.42578125" customWidth="1"/>
    <col min="7944" max="7944" width="29" customWidth="1"/>
    <col min="8193" max="8193" width="31" customWidth="1"/>
    <col min="8194" max="8194" width="20.7109375" customWidth="1"/>
    <col min="8195" max="8195" width="33.42578125" customWidth="1"/>
    <col min="8196" max="8196" width="88.7109375" customWidth="1"/>
    <col min="8197" max="8197" width="41.42578125" customWidth="1"/>
    <col min="8200" max="8200" width="29" customWidth="1"/>
    <col min="8449" max="8449" width="31" customWidth="1"/>
    <col min="8450" max="8450" width="20.7109375" customWidth="1"/>
    <col min="8451" max="8451" width="33.42578125" customWidth="1"/>
    <col min="8452" max="8452" width="88.7109375" customWidth="1"/>
    <col min="8453" max="8453" width="41.42578125" customWidth="1"/>
    <col min="8456" max="8456" width="29" customWidth="1"/>
    <col min="8705" max="8705" width="31" customWidth="1"/>
    <col min="8706" max="8706" width="20.7109375" customWidth="1"/>
    <col min="8707" max="8707" width="33.42578125" customWidth="1"/>
    <col min="8708" max="8708" width="88.7109375" customWidth="1"/>
    <col min="8709" max="8709" width="41.42578125" customWidth="1"/>
    <col min="8712" max="8712" width="29" customWidth="1"/>
    <col min="8961" max="8961" width="31" customWidth="1"/>
    <col min="8962" max="8962" width="20.7109375" customWidth="1"/>
    <col min="8963" max="8963" width="33.42578125" customWidth="1"/>
    <col min="8964" max="8964" width="88.7109375" customWidth="1"/>
    <col min="8965" max="8965" width="41.42578125" customWidth="1"/>
    <col min="8968" max="8968" width="29" customWidth="1"/>
    <col min="9217" max="9217" width="31" customWidth="1"/>
    <col min="9218" max="9218" width="20.7109375" customWidth="1"/>
    <col min="9219" max="9219" width="33.42578125" customWidth="1"/>
    <col min="9220" max="9220" width="88.7109375" customWidth="1"/>
    <col min="9221" max="9221" width="41.42578125" customWidth="1"/>
    <col min="9224" max="9224" width="29" customWidth="1"/>
    <col min="9473" max="9473" width="31" customWidth="1"/>
    <col min="9474" max="9474" width="20.7109375" customWidth="1"/>
    <col min="9475" max="9475" width="33.42578125" customWidth="1"/>
    <col min="9476" max="9476" width="88.7109375" customWidth="1"/>
    <col min="9477" max="9477" width="41.42578125" customWidth="1"/>
    <col min="9480" max="9480" width="29" customWidth="1"/>
    <col min="9729" max="9729" width="31" customWidth="1"/>
    <col min="9730" max="9730" width="20.7109375" customWidth="1"/>
    <col min="9731" max="9731" width="33.42578125" customWidth="1"/>
    <col min="9732" max="9732" width="88.7109375" customWidth="1"/>
    <col min="9733" max="9733" width="41.42578125" customWidth="1"/>
    <col min="9736" max="9736" width="29" customWidth="1"/>
    <col min="9985" max="9985" width="31" customWidth="1"/>
    <col min="9986" max="9986" width="20.7109375" customWidth="1"/>
    <col min="9987" max="9987" width="33.42578125" customWidth="1"/>
    <col min="9988" max="9988" width="88.7109375" customWidth="1"/>
    <col min="9989" max="9989" width="41.42578125" customWidth="1"/>
    <col min="9992" max="9992" width="29" customWidth="1"/>
    <col min="10241" max="10241" width="31" customWidth="1"/>
    <col min="10242" max="10242" width="20.7109375" customWidth="1"/>
    <col min="10243" max="10243" width="33.42578125" customWidth="1"/>
    <col min="10244" max="10244" width="88.7109375" customWidth="1"/>
    <col min="10245" max="10245" width="41.42578125" customWidth="1"/>
    <col min="10248" max="10248" width="29" customWidth="1"/>
    <col min="10497" max="10497" width="31" customWidth="1"/>
    <col min="10498" max="10498" width="20.7109375" customWidth="1"/>
    <col min="10499" max="10499" width="33.42578125" customWidth="1"/>
    <col min="10500" max="10500" width="88.7109375" customWidth="1"/>
    <col min="10501" max="10501" width="41.42578125" customWidth="1"/>
    <col min="10504" max="10504" width="29" customWidth="1"/>
    <col min="10753" max="10753" width="31" customWidth="1"/>
    <col min="10754" max="10754" width="20.7109375" customWidth="1"/>
    <col min="10755" max="10755" width="33.42578125" customWidth="1"/>
    <col min="10756" max="10756" width="88.7109375" customWidth="1"/>
    <col min="10757" max="10757" width="41.42578125" customWidth="1"/>
    <col min="10760" max="10760" width="29" customWidth="1"/>
    <col min="11009" max="11009" width="31" customWidth="1"/>
    <col min="11010" max="11010" width="20.7109375" customWidth="1"/>
    <col min="11011" max="11011" width="33.42578125" customWidth="1"/>
    <col min="11012" max="11012" width="88.7109375" customWidth="1"/>
    <col min="11013" max="11013" width="41.42578125" customWidth="1"/>
    <col min="11016" max="11016" width="29" customWidth="1"/>
    <col min="11265" max="11265" width="31" customWidth="1"/>
    <col min="11266" max="11266" width="20.7109375" customWidth="1"/>
    <col min="11267" max="11267" width="33.42578125" customWidth="1"/>
    <col min="11268" max="11268" width="88.7109375" customWidth="1"/>
    <col min="11269" max="11269" width="41.42578125" customWidth="1"/>
    <col min="11272" max="11272" width="29" customWidth="1"/>
    <col min="11521" max="11521" width="31" customWidth="1"/>
    <col min="11522" max="11522" width="20.7109375" customWidth="1"/>
    <col min="11523" max="11523" width="33.42578125" customWidth="1"/>
    <col min="11524" max="11524" width="88.7109375" customWidth="1"/>
    <col min="11525" max="11525" width="41.42578125" customWidth="1"/>
    <col min="11528" max="11528" width="29" customWidth="1"/>
    <col min="11777" max="11777" width="31" customWidth="1"/>
    <col min="11778" max="11778" width="20.7109375" customWidth="1"/>
    <col min="11779" max="11779" width="33.42578125" customWidth="1"/>
    <col min="11780" max="11780" width="88.7109375" customWidth="1"/>
    <col min="11781" max="11781" width="41.42578125" customWidth="1"/>
    <col min="11784" max="11784" width="29" customWidth="1"/>
    <col min="12033" max="12033" width="31" customWidth="1"/>
    <col min="12034" max="12034" width="20.7109375" customWidth="1"/>
    <col min="12035" max="12035" width="33.42578125" customWidth="1"/>
    <col min="12036" max="12036" width="88.7109375" customWidth="1"/>
    <col min="12037" max="12037" width="41.42578125" customWidth="1"/>
    <col min="12040" max="12040" width="29" customWidth="1"/>
    <col min="12289" max="12289" width="31" customWidth="1"/>
    <col min="12290" max="12290" width="20.7109375" customWidth="1"/>
    <col min="12291" max="12291" width="33.42578125" customWidth="1"/>
    <col min="12292" max="12292" width="88.7109375" customWidth="1"/>
    <col min="12293" max="12293" width="41.42578125" customWidth="1"/>
    <col min="12296" max="12296" width="29" customWidth="1"/>
    <col min="12545" max="12545" width="31" customWidth="1"/>
    <col min="12546" max="12546" width="20.7109375" customWidth="1"/>
    <col min="12547" max="12547" width="33.42578125" customWidth="1"/>
    <col min="12548" max="12548" width="88.7109375" customWidth="1"/>
    <col min="12549" max="12549" width="41.42578125" customWidth="1"/>
    <col min="12552" max="12552" width="29" customWidth="1"/>
    <col min="12801" max="12801" width="31" customWidth="1"/>
    <col min="12802" max="12802" width="20.7109375" customWidth="1"/>
    <col min="12803" max="12803" width="33.42578125" customWidth="1"/>
    <col min="12804" max="12804" width="88.7109375" customWidth="1"/>
    <col min="12805" max="12805" width="41.42578125" customWidth="1"/>
    <col min="12808" max="12808" width="29" customWidth="1"/>
    <col min="13057" max="13057" width="31" customWidth="1"/>
    <col min="13058" max="13058" width="20.7109375" customWidth="1"/>
    <col min="13059" max="13059" width="33.42578125" customWidth="1"/>
    <col min="13060" max="13060" width="88.7109375" customWidth="1"/>
    <col min="13061" max="13061" width="41.42578125" customWidth="1"/>
    <col min="13064" max="13064" width="29" customWidth="1"/>
    <col min="13313" max="13313" width="31" customWidth="1"/>
    <col min="13314" max="13314" width="20.7109375" customWidth="1"/>
    <col min="13315" max="13315" width="33.42578125" customWidth="1"/>
    <col min="13316" max="13316" width="88.7109375" customWidth="1"/>
    <col min="13317" max="13317" width="41.42578125" customWidth="1"/>
    <col min="13320" max="13320" width="29" customWidth="1"/>
    <col min="13569" max="13569" width="31" customWidth="1"/>
    <col min="13570" max="13570" width="20.7109375" customWidth="1"/>
    <col min="13571" max="13571" width="33.42578125" customWidth="1"/>
    <col min="13572" max="13572" width="88.7109375" customWidth="1"/>
    <col min="13573" max="13573" width="41.42578125" customWidth="1"/>
    <col min="13576" max="13576" width="29" customWidth="1"/>
    <col min="13825" max="13825" width="31" customWidth="1"/>
    <col min="13826" max="13826" width="20.7109375" customWidth="1"/>
    <col min="13827" max="13827" width="33.42578125" customWidth="1"/>
    <col min="13828" max="13828" width="88.7109375" customWidth="1"/>
    <col min="13829" max="13829" width="41.42578125" customWidth="1"/>
    <col min="13832" max="13832" width="29" customWidth="1"/>
    <col min="14081" max="14081" width="31" customWidth="1"/>
    <col min="14082" max="14082" width="20.7109375" customWidth="1"/>
    <col min="14083" max="14083" width="33.42578125" customWidth="1"/>
    <col min="14084" max="14084" width="88.7109375" customWidth="1"/>
    <col min="14085" max="14085" width="41.42578125" customWidth="1"/>
    <col min="14088" max="14088" width="29" customWidth="1"/>
    <col min="14337" max="14337" width="31" customWidth="1"/>
    <col min="14338" max="14338" width="20.7109375" customWidth="1"/>
    <col min="14339" max="14339" width="33.42578125" customWidth="1"/>
    <col min="14340" max="14340" width="88.7109375" customWidth="1"/>
    <col min="14341" max="14341" width="41.42578125" customWidth="1"/>
    <col min="14344" max="14344" width="29" customWidth="1"/>
    <col min="14593" max="14593" width="31" customWidth="1"/>
    <col min="14594" max="14594" width="20.7109375" customWidth="1"/>
    <col min="14595" max="14595" width="33.42578125" customWidth="1"/>
    <col min="14596" max="14596" width="88.7109375" customWidth="1"/>
    <col min="14597" max="14597" width="41.42578125" customWidth="1"/>
    <col min="14600" max="14600" width="29" customWidth="1"/>
    <col min="14849" max="14849" width="31" customWidth="1"/>
    <col min="14850" max="14850" width="20.7109375" customWidth="1"/>
    <col min="14851" max="14851" width="33.42578125" customWidth="1"/>
    <col min="14852" max="14852" width="88.7109375" customWidth="1"/>
    <col min="14853" max="14853" width="41.42578125" customWidth="1"/>
    <col min="14856" max="14856" width="29" customWidth="1"/>
    <col min="15105" max="15105" width="31" customWidth="1"/>
    <col min="15106" max="15106" width="20.7109375" customWidth="1"/>
    <col min="15107" max="15107" width="33.42578125" customWidth="1"/>
    <col min="15108" max="15108" width="88.7109375" customWidth="1"/>
    <col min="15109" max="15109" width="41.42578125" customWidth="1"/>
    <col min="15112" max="15112" width="29" customWidth="1"/>
    <col min="15361" max="15361" width="31" customWidth="1"/>
    <col min="15362" max="15362" width="20.7109375" customWidth="1"/>
    <col min="15363" max="15363" width="33.42578125" customWidth="1"/>
    <col min="15364" max="15364" width="88.7109375" customWidth="1"/>
    <col min="15365" max="15365" width="41.42578125" customWidth="1"/>
    <col min="15368" max="15368" width="29" customWidth="1"/>
    <col min="15617" max="15617" width="31" customWidth="1"/>
    <col min="15618" max="15618" width="20.7109375" customWidth="1"/>
    <col min="15619" max="15619" width="33.42578125" customWidth="1"/>
    <col min="15620" max="15620" width="88.7109375" customWidth="1"/>
    <col min="15621" max="15621" width="41.42578125" customWidth="1"/>
    <col min="15624" max="15624" width="29" customWidth="1"/>
    <col min="15873" max="15873" width="31" customWidth="1"/>
    <col min="15874" max="15874" width="20.7109375" customWidth="1"/>
    <col min="15875" max="15875" width="33.42578125" customWidth="1"/>
    <col min="15876" max="15876" width="88.7109375" customWidth="1"/>
    <col min="15877" max="15877" width="41.42578125" customWidth="1"/>
    <col min="15880" max="15880" width="29" customWidth="1"/>
    <col min="16129" max="16129" width="31" customWidth="1"/>
    <col min="16130" max="16130" width="20.7109375" customWidth="1"/>
    <col min="16131" max="16131" width="33.42578125" customWidth="1"/>
    <col min="16132" max="16132" width="88.7109375" customWidth="1"/>
    <col min="16133" max="16133" width="41.42578125" customWidth="1"/>
    <col min="16136" max="16136" width="29" customWidth="1"/>
  </cols>
  <sheetData>
    <row r="1" spans="1:6" x14ac:dyDescent="0.25">
      <c r="A1" s="1" t="s">
        <v>0</v>
      </c>
      <c r="B1" s="2" t="s">
        <v>1</v>
      </c>
      <c r="C1" s="2" t="s">
        <v>2</v>
      </c>
      <c r="D1" s="3" t="s">
        <v>3</v>
      </c>
      <c r="E1" s="3" t="s">
        <v>4</v>
      </c>
      <c r="F1" s="41" t="s">
        <v>64</v>
      </c>
    </row>
    <row r="2" spans="1:6" ht="45" x14ac:dyDescent="0.25">
      <c r="A2" s="52" t="s">
        <v>5</v>
      </c>
      <c r="B2" s="53">
        <v>650000</v>
      </c>
      <c r="C2" s="4" t="s">
        <v>6</v>
      </c>
      <c r="D2" s="54" t="s">
        <v>7</v>
      </c>
      <c r="E2" s="48" t="s">
        <v>8</v>
      </c>
      <c r="F2" s="50" t="s">
        <v>57</v>
      </c>
    </row>
    <row r="3" spans="1:6" ht="30" x14ac:dyDescent="0.25">
      <c r="A3" s="52"/>
      <c r="B3" s="53"/>
      <c r="C3" s="4" t="s">
        <v>9</v>
      </c>
      <c r="D3" s="55"/>
      <c r="E3" s="49"/>
      <c r="F3" s="51"/>
    </row>
    <row r="4" spans="1:6" ht="45" x14ac:dyDescent="0.25">
      <c r="A4" s="44" t="s">
        <v>10</v>
      </c>
      <c r="B4" s="45" t="s">
        <v>11</v>
      </c>
      <c r="C4" s="5" t="s">
        <v>12</v>
      </c>
      <c r="D4" s="46" t="s">
        <v>13</v>
      </c>
      <c r="E4" s="48" t="s">
        <v>14</v>
      </c>
      <c r="F4" s="50" t="s">
        <v>57</v>
      </c>
    </row>
    <row r="5" spans="1:6" ht="30" x14ac:dyDescent="0.25">
      <c r="A5" s="44"/>
      <c r="B5" s="45"/>
      <c r="C5" s="5" t="s">
        <v>15</v>
      </c>
      <c r="D5" s="47"/>
      <c r="E5" s="49"/>
      <c r="F5" s="51"/>
    </row>
    <row r="6" spans="1:6" ht="45" x14ac:dyDescent="0.25">
      <c r="A6" s="44" t="s">
        <v>16</v>
      </c>
      <c r="B6" s="45" t="s">
        <v>17</v>
      </c>
      <c r="C6" s="5" t="s">
        <v>18</v>
      </c>
      <c r="D6" s="46" t="s">
        <v>13</v>
      </c>
      <c r="E6" s="48" t="s">
        <v>19</v>
      </c>
      <c r="F6" s="50" t="s">
        <v>57</v>
      </c>
    </row>
    <row r="7" spans="1:6" ht="30" x14ac:dyDescent="0.25">
      <c r="A7" s="44"/>
      <c r="B7" s="45"/>
      <c r="C7" s="5" t="s">
        <v>15</v>
      </c>
      <c r="D7" s="47"/>
      <c r="E7" s="49"/>
      <c r="F7" s="51"/>
    </row>
    <row r="8" spans="1:6" ht="120" x14ac:dyDescent="0.25">
      <c r="A8" s="36" t="s">
        <v>20</v>
      </c>
      <c r="B8" s="6">
        <v>1000000</v>
      </c>
      <c r="C8" s="5" t="s">
        <v>62</v>
      </c>
      <c r="D8" s="7" t="s">
        <v>21</v>
      </c>
      <c r="E8" s="8" t="s">
        <v>22</v>
      </c>
      <c r="F8" s="42" t="s">
        <v>57</v>
      </c>
    </row>
    <row r="9" spans="1:6" ht="135" x14ac:dyDescent="0.25">
      <c r="A9" s="5" t="s">
        <v>23</v>
      </c>
      <c r="B9" s="9">
        <v>525000</v>
      </c>
      <c r="C9" s="10" t="s">
        <v>24</v>
      </c>
      <c r="D9" s="11" t="s">
        <v>25</v>
      </c>
      <c r="E9" s="8" t="s">
        <v>26</v>
      </c>
      <c r="F9" s="42" t="s">
        <v>61</v>
      </c>
    </row>
    <row r="10" spans="1:6" ht="409.5" x14ac:dyDescent="0.25">
      <c r="A10" s="12" t="s">
        <v>27</v>
      </c>
      <c r="B10" s="13">
        <v>421180.28</v>
      </c>
      <c r="C10" s="14" t="s">
        <v>28</v>
      </c>
      <c r="D10" s="15" t="s">
        <v>29</v>
      </c>
      <c r="E10" s="8" t="s">
        <v>30</v>
      </c>
      <c r="F10" s="42" t="s">
        <v>58</v>
      </c>
    </row>
    <row r="11" spans="1:6" ht="210" x14ac:dyDescent="0.25">
      <c r="A11" s="5" t="s">
        <v>31</v>
      </c>
      <c r="B11" s="16">
        <v>742000</v>
      </c>
      <c r="C11" s="17" t="s">
        <v>32</v>
      </c>
      <c r="D11" s="11" t="s">
        <v>33</v>
      </c>
      <c r="E11" s="8" t="s">
        <v>34</v>
      </c>
      <c r="F11" s="42" t="s">
        <v>57</v>
      </c>
    </row>
    <row r="12" spans="1:6" ht="210" x14ac:dyDescent="0.25">
      <c r="A12" s="5" t="s">
        <v>35</v>
      </c>
      <c r="B12" s="16">
        <v>373000</v>
      </c>
      <c r="C12" s="18" t="s">
        <v>36</v>
      </c>
      <c r="D12" s="19" t="s">
        <v>37</v>
      </c>
      <c r="E12" s="8" t="s">
        <v>38</v>
      </c>
      <c r="F12" s="42" t="s">
        <v>59</v>
      </c>
    </row>
    <row r="13" spans="1:6" ht="135" x14ac:dyDescent="0.25">
      <c r="A13" s="20" t="s">
        <v>39</v>
      </c>
      <c r="B13" s="21">
        <v>500000</v>
      </c>
      <c r="C13" s="22" t="s">
        <v>40</v>
      </c>
      <c r="D13" s="11" t="s">
        <v>41</v>
      </c>
      <c r="E13" s="8" t="s">
        <v>42</v>
      </c>
      <c r="F13" s="43" t="s">
        <v>63</v>
      </c>
    </row>
    <row r="14" spans="1:6" ht="180" x14ac:dyDescent="0.25">
      <c r="A14" s="20" t="s">
        <v>43</v>
      </c>
      <c r="B14" s="22" t="s">
        <v>44</v>
      </c>
      <c r="C14" s="10" t="s">
        <v>45</v>
      </c>
      <c r="D14" s="11" t="s">
        <v>46</v>
      </c>
      <c r="E14" s="8" t="s">
        <v>47</v>
      </c>
      <c r="F14" s="42" t="s">
        <v>60</v>
      </c>
    </row>
    <row r="15" spans="1:6" ht="30" hidden="1" x14ac:dyDescent="0.25">
      <c r="A15" s="37" t="s">
        <v>48</v>
      </c>
      <c r="B15" s="38">
        <f>B2+B8+500000</f>
        <v>2150000</v>
      </c>
      <c r="C15" s="23" t="s">
        <v>49</v>
      </c>
    </row>
    <row r="16" spans="1:6" hidden="1" x14ac:dyDescent="0.25">
      <c r="A16" s="24" t="s">
        <v>50</v>
      </c>
      <c r="B16" s="25">
        <v>2263930.67</v>
      </c>
    </row>
    <row r="17" spans="1:3" ht="30" hidden="1" x14ac:dyDescent="0.25">
      <c r="A17" s="26" t="s">
        <v>51</v>
      </c>
      <c r="B17" s="27">
        <f>B16-B15</f>
        <v>113930.66999999993</v>
      </c>
      <c r="C17" s="28" t="s">
        <v>52</v>
      </c>
    </row>
    <row r="18" spans="1:3" ht="45" hidden="1" x14ac:dyDescent="0.25">
      <c r="A18" s="40" t="s">
        <v>56</v>
      </c>
      <c r="B18" s="39">
        <f>4952963.48</f>
        <v>4952963.4800000004</v>
      </c>
    </row>
    <row r="19" spans="1:3" ht="30" hidden="1" x14ac:dyDescent="0.25">
      <c r="A19" s="30" t="s">
        <v>53</v>
      </c>
      <c r="B19" s="29">
        <f>B15+B9+B10+B11+B12+B13+900000</f>
        <v>5611180.2800000003</v>
      </c>
      <c r="C19" s="28" t="s">
        <v>52</v>
      </c>
    </row>
    <row r="20" spans="1:3" hidden="1" x14ac:dyDescent="0.25">
      <c r="A20" s="30" t="s">
        <v>51</v>
      </c>
      <c r="B20" s="29">
        <f>B18-B19</f>
        <v>-658216.79999999981</v>
      </c>
      <c r="C20" s="28"/>
    </row>
    <row r="21" spans="1:3" hidden="1" x14ac:dyDescent="0.25">
      <c r="A21" s="11" t="s">
        <v>54</v>
      </c>
      <c r="B21" s="31">
        <f>B19-900000</f>
        <v>4711180.28</v>
      </c>
    </row>
    <row r="22" spans="1:3" hidden="1" x14ac:dyDescent="0.25">
      <c r="A22" s="32" t="s">
        <v>51</v>
      </c>
      <c r="B22" s="31">
        <f>B18-B21</f>
        <v>241783.20000000019</v>
      </c>
    </row>
    <row r="23" spans="1:3" hidden="1" x14ac:dyDescent="0.25">
      <c r="A23" s="32" t="s">
        <v>55</v>
      </c>
      <c r="B23" s="31">
        <f>B21-B13</f>
        <v>4211180.28</v>
      </c>
    </row>
    <row r="24" spans="1:3" hidden="1" x14ac:dyDescent="0.25">
      <c r="A24" s="33" t="s">
        <v>51</v>
      </c>
      <c r="B24" s="34">
        <f>B18-B23</f>
        <v>741783.20000000019</v>
      </c>
    </row>
    <row r="25" spans="1:3" x14ac:dyDescent="0.25">
      <c r="B25" s="35"/>
    </row>
  </sheetData>
  <mergeCells count="15">
    <mergeCell ref="A6:A7"/>
    <mergeCell ref="B6:B7"/>
    <mergeCell ref="D6:D7"/>
    <mergeCell ref="E6:E7"/>
    <mergeCell ref="F2:F3"/>
    <mergeCell ref="F4:F5"/>
    <mergeCell ref="F6:F7"/>
    <mergeCell ref="A2:A3"/>
    <mergeCell ref="B2:B3"/>
    <mergeCell ref="D2:D3"/>
    <mergeCell ref="E2:E3"/>
    <mergeCell ref="A4:A5"/>
    <mergeCell ref="B4:B5"/>
    <mergeCell ref="D4:D5"/>
    <mergeCell ref="E4:E5"/>
  </mergeCells>
  <hyperlinks>
    <hyperlink ref="F13" r:id="rId1" location="kavad"/>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Aivi Kuivonen</dc:creator>
  <cp:lastModifiedBy>Aivi Kuivonen</cp:lastModifiedBy>
  <dcterms:created xsi:type="dcterms:W3CDTF">2019-10-28T11:27:17Z</dcterms:created>
  <dcterms:modified xsi:type="dcterms:W3CDTF">2019-11-04T11:06:35Z</dcterms:modified>
</cp:coreProperties>
</file>